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Review 1/PUB/PUB-NP-001/"/>
    </mc:Choice>
  </mc:AlternateContent>
  <xr:revisionPtr revIDLastSave="0" documentId="13_ncr:1_{075A310C-42BD-48BE-A3BD-B687036AFBC2}" xr6:coauthVersionLast="36" xr6:coauthVersionMax="36" xr10:uidLastSave="{00000000-0000-0000-0000-000000000000}"/>
  <bookViews>
    <workbookView xWindow="0" yWindow="0" windowWidth="28800" windowHeight="11325" xr2:uid="{DF3687D6-5192-47ED-9902-CED7D4876E0E}"/>
  </bookViews>
  <sheets>
    <sheet name="Appendix A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7" l="1"/>
  <c r="G19" i="7" l="1"/>
  <c r="A28" i="7" l="1"/>
  <c r="A20" i="7"/>
  <c r="F28" i="7"/>
  <c r="H19" i="7"/>
  <c r="F11" i="7"/>
  <c r="H10" i="7"/>
  <c r="H9" i="7"/>
  <c r="A8" i="7"/>
  <c r="A9" i="7" s="1"/>
  <c r="A10" i="7" s="1"/>
  <c r="F27" i="7" l="1"/>
  <c r="H27" i="7" s="1"/>
  <c r="A11" i="7"/>
  <c r="A12" i="7" s="1"/>
  <c r="A13" i="7" s="1"/>
  <c r="A14" i="7" s="1"/>
  <c r="A15" i="7" s="1"/>
  <c r="A16" i="7" s="1"/>
  <c r="A17" i="7" s="1"/>
  <c r="A18" i="7" s="1"/>
  <c r="A19" i="7" s="1"/>
  <c r="A21" i="7" s="1"/>
  <c r="A22" i="7" s="1"/>
  <c r="A23" i="7" s="1"/>
  <c r="A24" i="7" s="1"/>
  <c r="A25" i="7" s="1"/>
  <c r="A26" i="7" s="1"/>
  <c r="A27" i="7" s="1"/>
  <c r="A29" i="7" s="1"/>
  <c r="A30" i="7" s="1"/>
  <c r="A31" i="7" s="1"/>
  <c r="A32" i="7" s="1"/>
  <c r="A33" i="7" s="1"/>
  <c r="A34" i="7" s="1"/>
  <c r="A35" i="7" s="1"/>
  <c r="A36" i="7" s="1"/>
  <c r="H11" i="7"/>
  <c r="H15" i="7" s="1"/>
  <c r="H29" i="7" s="1"/>
  <c r="F21" i="7"/>
  <c r="F29" i="7" l="1"/>
  <c r="H28" i="7"/>
  <c r="G28" i="7" s="1"/>
  <c r="H31" i="7" s="1"/>
  <c r="H35" i="7" s="1"/>
  <c r="H14" i="7"/>
  <c r="H21" i="7" s="1"/>
  <c r="H20" i="7" l="1"/>
  <c r="G20" i="7" s="1"/>
  <c r="H23" i="7" s="1"/>
  <c r="H34" i="7" s="1"/>
  <c r="H36" i="7" s="1"/>
</calcChain>
</file>

<file path=xl/sharedStrings.xml><?xml version="1.0" encoding="utf-8"?>
<sst xmlns="http://schemas.openxmlformats.org/spreadsheetml/2006/main" count="37" uniqueCount="26">
  <si>
    <t>Newfoundland Power Inc.</t>
  </si>
  <si>
    <t>Debt</t>
  </si>
  <si>
    <t>Common Equity</t>
  </si>
  <si>
    <t>Cost of Capital</t>
  </si>
  <si>
    <t>Weighted Average Cost of Capital</t>
  </si>
  <si>
    <t>Rate of Return on Rate Base</t>
  </si>
  <si>
    <t>Page 1 of 1</t>
  </si>
  <si>
    <t>Capital Structure</t>
  </si>
  <si>
    <t>Range of rate of return on rate base of 36 basis points:</t>
  </si>
  <si>
    <t>+ 18 basis points (upper end)</t>
  </si>
  <si>
    <t>- 18 basis points (lower end)</t>
  </si>
  <si>
    <t>Implied range of rate of return on common equity at upper end of range (+18 basis points):</t>
  </si>
  <si>
    <t>Implied range of rate of return on common equity at lower end of range (-18 basis points):</t>
  </si>
  <si>
    <t>Summary:</t>
  </si>
  <si>
    <t>At upper end of range of rate of return on rate base (+18 basis points)</t>
  </si>
  <si>
    <t>At lower end of range of rate of return on rate base (-18 basis points)</t>
  </si>
  <si>
    <t>Total implied range of rate of return on common equity</t>
  </si>
  <si>
    <t>Newfoundland Power - 2024 Rate of Return on Rate Base Application</t>
  </si>
  <si>
    <t>2023 Test Year Return on Rate Base:</t>
  </si>
  <si>
    <t>PUB-NP-001, Attachment A</t>
  </si>
  <si>
    <r>
      <t>Implied Range of Rate of Return on Common Equity</t>
    </r>
    <r>
      <rPr>
        <b/>
        <vertAlign val="superscript"/>
        <sz val="11"/>
        <rFont val="Times New Roman"/>
        <family val="1"/>
      </rPr>
      <t>1</t>
    </r>
  </si>
  <si>
    <t>(Adjusted for a 44 basis point increase in debt costs)</t>
  </si>
  <si>
    <t>The implied range analyses are based on the Company's 2023 forecast cost of debt and capital structure.</t>
  </si>
  <si>
    <t>Debt (2023 Test Year + 0.44%)</t>
  </si>
  <si>
    <t>Difference from 8.50% rate of return on common equity (7.64% less 8.50%)</t>
  </si>
  <si>
    <t>Difference from 8.50% rate of return on common equity (8.46% less 8.50%)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</si>
</sst>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u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0" fontId="5" fillId="0" borderId="0" xfId="2" applyFont="1" applyBorder="1"/>
    <xf numFmtId="0" fontId="2" fillId="0" borderId="0" xfId="2" applyFont="1" applyFill="1" applyBorder="1"/>
    <xf numFmtId="0" fontId="7" fillId="0" borderId="0" xfId="2" applyFont="1" applyBorder="1"/>
    <xf numFmtId="10" fontId="7" fillId="0" borderId="0" xfId="5" applyNumberFormat="1" applyFont="1" applyFill="1" applyBorder="1" applyAlignment="1">
      <alignment horizontal="right"/>
    </xf>
    <xf numFmtId="10" fontId="7" fillId="0" borderId="2" xfId="5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2" applyFont="1" applyBorder="1"/>
    <xf numFmtId="0" fontId="5" fillId="0" borderId="0" xfId="2" applyFont="1" applyBorder="1" applyAlignment="1">
      <alignment horizontal="center" wrapText="1"/>
    </xf>
    <xf numFmtId="10" fontId="7" fillId="0" borderId="3" xfId="5" applyNumberFormat="1" applyFont="1" applyFill="1" applyBorder="1" applyAlignment="1">
      <alignment horizontal="right"/>
    </xf>
    <xf numFmtId="0" fontId="2" fillId="0" borderId="0" xfId="2" quotePrefix="1" applyFont="1" applyFill="1" applyBorder="1"/>
    <xf numFmtId="10" fontId="8" fillId="0" borderId="0" xfId="1" applyNumberFormat="1" applyFont="1" applyFill="1" applyBorder="1" applyAlignment="1">
      <alignment horizontal="right"/>
    </xf>
    <xf numFmtId="10" fontId="7" fillId="0" borderId="0" xfId="1" applyNumberFormat="1" applyFont="1" applyFill="1" applyBorder="1" applyAlignment="1">
      <alignment horizontal="right"/>
    </xf>
    <xf numFmtId="10" fontId="12" fillId="0" borderId="0" xfId="1" applyNumberFormat="1" applyFont="1" applyFill="1" applyBorder="1" applyAlignment="1">
      <alignment horizontal="right"/>
    </xf>
    <xf numFmtId="10" fontId="13" fillId="0" borderId="0" xfId="1" applyNumberFormat="1" applyFont="1" applyFill="1" applyBorder="1" applyAlignment="1">
      <alignment horizontal="right"/>
    </xf>
    <xf numFmtId="0" fontId="9" fillId="0" borderId="0" xfId="2" applyFont="1" applyBorder="1"/>
    <xf numFmtId="10" fontId="8" fillId="0" borderId="3" xfId="5" applyNumberFormat="1" applyFont="1" applyFill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2" fillId="0" borderId="0" xfId="2" applyFont="1"/>
    <xf numFmtId="0" fontId="2" fillId="0" borderId="1" xfId="2" applyFont="1" applyBorder="1"/>
    <xf numFmtId="0" fontId="15" fillId="0" borderId="0" xfId="2" applyNumberFormat="1" applyFont="1" applyFill="1" applyBorder="1" applyAlignment="1">
      <alignment horizontal="right"/>
    </xf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0" xfId="2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 wrapText="1"/>
    </xf>
    <xf numFmtId="10" fontId="10" fillId="0" borderId="0" xfId="0" applyNumberFormat="1" applyFont="1"/>
    <xf numFmtId="0" fontId="10" fillId="0" borderId="1" xfId="0" applyFont="1" applyBorder="1"/>
    <xf numFmtId="0" fontId="10" fillId="0" borderId="0" xfId="0" applyFont="1" applyBorder="1"/>
  </cellXfs>
  <cellStyles count="6">
    <cellStyle name="Comma 101 2" xfId="3" xr:uid="{073AE53C-7C73-4EA9-9F74-613263F74A1D}"/>
    <cellStyle name="Currency 14 2" xfId="4" xr:uid="{962A21B8-14FA-4F1C-ABF8-6FE2CD402E0D}"/>
    <cellStyle name="Normal" xfId="0" builtinId="0"/>
    <cellStyle name="Normal 102" xfId="2" xr:uid="{718688C7-6D4F-41EC-9627-BF261AB8084A}"/>
    <cellStyle name="Percent" xfId="1" builtinId="5"/>
    <cellStyle name="Percent 19 2" xfId="5" xr:uid="{373456D4-B62A-4812-AA0D-A87C9CF97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5BA0-F571-4B8C-977E-50368833EFFD}">
  <sheetPr>
    <pageSetUpPr fitToPage="1"/>
  </sheetPr>
  <dimension ref="A1:H54"/>
  <sheetViews>
    <sheetView tabSelected="1" view="pageBreakPreview" zoomScale="115" zoomScaleNormal="70" zoomScaleSheetLayoutView="115" workbookViewId="0">
      <selection activeCell="E7" sqref="E7"/>
    </sheetView>
  </sheetViews>
  <sheetFormatPr defaultRowHeight="15" x14ac:dyDescent="0.25"/>
  <cols>
    <col min="1" max="1" width="3.5703125" style="29" customWidth="1"/>
    <col min="2" max="3" width="9.140625" style="15"/>
    <col min="4" max="4" width="9.42578125" style="15" customWidth="1"/>
    <col min="5" max="5" width="19" style="15" customWidth="1"/>
    <col min="6" max="6" width="11.7109375" style="15" customWidth="1"/>
    <col min="7" max="7" width="11.42578125" style="15" customWidth="1"/>
    <col min="8" max="8" width="14" style="15" customWidth="1"/>
    <col min="9" max="9" width="2.7109375" style="15" customWidth="1"/>
    <col min="10" max="16384" width="9.140625" style="15"/>
  </cols>
  <sheetData>
    <row r="1" spans="1:8" s="1" customFormat="1" x14ac:dyDescent="0.25">
      <c r="B1" s="26"/>
      <c r="C1" s="26"/>
      <c r="D1" s="26"/>
      <c r="E1" s="26"/>
      <c r="F1" s="26"/>
      <c r="G1" s="26"/>
      <c r="H1" s="27" t="s">
        <v>19</v>
      </c>
    </row>
    <row r="2" spans="1:8" s="1" customFormat="1" x14ac:dyDescent="0.25">
      <c r="A2" s="2"/>
      <c r="B2" s="3"/>
      <c r="C2" s="4"/>
      <c r="D2" s="5"/>
      <c r="E2" s="5"/>
      <c r="F2" s="5"/>
      <c r="G2" s="5"/>
    </row>
    <row r="3" spans="1:8" s="7" customFormat="1" x14ac:dyDescent="0.25">
      <c r="A3" s="6"/>
      <c r="B3" s="36" t="s">
        <v>0</v>
      </c>
      <c r="C3" s="36"/>
      <c r="D3" s="36"/>
      <c r="E3" s="36"/>
      <c r="F3" s="36"/>
      <c r="G3" s="36"/>
      <c r="H3" s="36"/>
    </row>
    <row r="4" spans="1:8" s="7" customFormat="1" x14ac:dyDescent="0.25">
      <c r="A4" s="6"/>
      <c r="B4" s="28"/>
      <c r="C4" s="28"/>
      <c r="D4" s="28"/>
      <c r="E4" s="28"/>
      <c r="F4" s="28"/>
      <c r="G4" s="28"/>
      <c r="H4" s="28"/>
    </row>
    <row r="5" spans="1:8" s="7" customFormat="1" ht="17.25" x14ac:dyDescent="0.25">
      <c r="A5" s="6"/>
      <c r="B5" s="37" t="s">
        <v>20</v>
      </c>
      <c r="C5" s="37"/>
      <c r="D5" s="37"/>
      <c r="E5" s="37"/>
      <c r="F5" s="37"/>
      <c r="G5" s="37"/>
      <c r="H5" s="37"/>
    </row>
    <row r="6" spans="1:8" s="7" customFormat="1" x14ac:dyDescent="0.25">
      <c r="A6" s="6"/>
      <c r="B6" s="37" t="s">
        <v>21</v>
      </c>
      <c r="C6" s="37"/>
      <c r="D6" s="37"/>
      <c r="E6" s="37"/>
      <c r="F6" s="37"/>
      <c r="G6" s="37"/>
      <c r="H6" s="37"/>
    </row>
    <row r="7" spans="1:8" ht="30" customHeight="1" x14ac:dyDescent="0.25">
      <c r="A7" s="8">
        <v>1</v>
      </c>
      <c r="B7" s="16" t="s">
        <v>18</v>
      </c>
      <c r="G7" s="38"/>
      <c r="H7" s="38"/>
    </row>
    <row r="8" spans="1:8" ht="50.1" customHeight="1" x14ac:dyDescent="0.25">
      <c r="A8" s="8">
        <f>A7+1</f>
        <v>2</v>
      </c>
      <c r="C8" s="12"/>
      <c r="F8" s="17" t="s">
        <v>7</v>
      </c>
      <c r="G8" s="17" t="s">
        <v>3</v>
      </c>
      <c r="H8" s="17" t="s">
        <v>4</v>
      </c>
    </row>
    <row r="9" spans="1:8" x14ac:dyDescent="0.25">
      <c r="A9" s="8">
        <f t="shared" ref="A9:A36" si="0">A8+1</f>
        <v>3</v>
      </c>
      <c r="B9" s="9" t="s">
        <v>1</v>
      </c>
      <c r="C9" s="9"/>
      <c r="F9" s="18">
        <v>0.5504</v>
      </c>
      <c r="G9" s="25">
        <v>4.6699999999999998E-2</v>
      </c>
      <c r="H9" s="18">
        <f>F9*G9</f>
        <v>2.570368E-2</v>
      </c>
    </row>
    <row r="10" spans="1:8" x14ac:dyDescent="0.25">
      <c r="A10" s="8">
        <f>A9+1</f>
        <v>4</v>
      </c>
      <c r="B10" s="9" t="s">
        <v>2</v>
      </c>
      <c r="C10" s="9"/>
      <c r="F10" s="13">
        <v>0.4496</v>
      </c>
      <c r="G10" s="13">
        <v>8.5000000000000006E-2</v>
      </c>
      <c r="H10" s="13">
        <f t="shared" ref="H10" si="1">F10*G10</f>
        <v>3.8216E-2</v>
      </c>
    </row>
    <row r="11" spans="1:8" x14ac:dyDescent="0.25">
      <c r="A11" s="8">
        <f t="shared" si="0"/>
        <v>5</v>
      </c>
      <c r="B11" s="10" t="s">
        <v>5</v>
      </c>
      <c r="C11" s="9"/>
      <c r="F11" s="14">
        <f>SUM(F9:F10)</f>
        <v>1</v>
      </c>
      <c r="G11" s="14"/>
      <c r="H11" s="14">
        <f>SUM(H9:H10)</f>
        <v>6.3919680000000006E-2</v>
      </c>
    </row>
    <row r="12" spans="1:8" x14ac:dyDescent="0.25">
      <c r="A12" s="8">
        <f t="shared" si="0"/>
        <v>6</v>
      </c>
    </row>
    <row r="13" spans="1:8" x14ac:dyDescent="0.25">
      <c r="A13" s="8">
        <f t="shared" si="0"/>
        <v>7</v>
      </c>
      <c r="B13" s="11" t="s">
        <v>8</v>
      </c>
      <c r="G13" s="39"/>
    </row>
    <row r="14" spans="1:8" x14ac:dyDescent="0.25">
      <c r="A14" s="8">
        <f t="shared" si="0"/>
        <v>8</v>
      </c>
      <c r="B14" s="19" t="s">
        <v>9</v>
      </c>
      <c r="H14" s="13">
        <f>H11+0.0018</f>
        <v>6.5719680000000003E-2</v>
      </c>
    </row>
    <row r="15" spans="1:8" x14ac:dyDescent="0.25">
      <c r="A15" s="8">
        <f t="shared" si="0"/>
        <v>9</v>
      </c>
      <c r="B15" s="19" t="s">
        <v>10</v>
      </c>
      <c r="H15" s="13">
        <f>H11-0.0018</f>
        <v>6.2119680000000004E-2</v>
      </c>
    </row>
    <row r="16" spans="1:8" x14ac:dyDescent="0.25">
      <c r="A16" s="8">
        <f t="shared" si="0"/>
        <v>10</v>
      </c>
      <c r="F16" s="39"/>
    </row>
    <row r="17" spans="1:8" x14ac:dyDescent="0.25">
      <c r="A17" s="8">
        <f t="shared" si="0"/>
        <v>11</v>
      </c>
      <c r="B17" s="16" t="s">
        <v>11</v>
      </c>
      <c r="F17" s="39"/>
      <c r="G17" s="39"/>
    </row>
    <row r="18" spans="1:8" ht="50.1" customHeight="1" x14ac:dyDescent="0.25">
      <c r="A18" s="8">
        <f t="shared" si="0"/>
        <v>12</v>
      </c>
      <c r="F18" s="17" t="s">
        <v>7</v>
      </c>
      <c r="G18" s="17" t="s">
        <v>3</v>
      </c>
      <c r="H18" s="17" t="s">
        <v>4</v>
      </c>
    </row>
    <row r="19" spans="1:8" x14ac:dyDescent="0.25">
      <c r="A19" s="8">
        <f t="shared" si="0"/>
        <v>13</v>
      </c>
      <c r="B19" s="9" t="s">
        <v>23</v>
      </c>
      <c r="F19" s="18">
        <v>0.56399999999999995</v>
      </c>
      <c r="G19" s="18">
        <f>G9+0.0044</f>
        <v>5.11E-2</v>
      </c>
      <c r="H19" s="18">
        <f>F19*G19</f>
        <v>2.8820399999999996E-2</v>
      </c>
    </row>
    <row r="20" spans="1:8" x14ac:dyDescent="0.25">
      <c r="A20" s="8">
        <f>A19+1</f>
        <v>14</v>
      </c>
      <c r="B20" s="9" t="s">
        <v>2</v>
      </c>
      <c r="F20" s="13">
        <v>0.436</v>
      </c>
      <c r="G20" s="20">
        <f>H20/F20</f>
        <v>8.4631376146789006E-2</v>
      </c>
      <c r="H20" s="13">
        <f>H21-H19</f>
        <v>3.6899280000000007E-2</v>
      </c>
    </row>
    <row r="21" spans="1:8" x14ac:dyDescent="0.25">
      <c r="A21" s="8">
        <f t="shared" si="0"/>
        <v>15</v>
      </c>
      <c r="B21" s="10" t="s">
        <v>5</v>
      </c>
      <c r="F21" s="14">
        <f>SUM(F19:F20)</f>
        <v>1</v>
      </c>
      <c r="G21" s="14"/>
      <c r="H21" s="14">
        <f>H14</f>
        <v>6.5719680000000003E-2</v>
      </c>
    </row>
    <row r="22" spans="1:8" x14ac:dyDescent="0.25">
      <c r="A22" s="8">
        <f t="shared" si="0"/>
        <v>16</v>
      </c>
    </row>
    <row r="23" spans="1:8" x14ac:dyDescent="0.25">
      <c r="A23" s="8">
        <f t="shared" si="0"/>
        <v>17</v>
      </c>
      <c r="B23" s="9" t="s">
        <v>25</v>
      </c>
      <c r="H23" s="20">
        <f>G20-G10</f>
        <v>-3.6862385321100033E-4</v>
      </c>
    </row>
    <row r="24" spans="1:8" x14ac:dyDescent="0.25">
      <c r="A24" s="8">
        <f t="shared" si="0"/>
        <v>18</v>
      </c>
    </row>
    <row r="25" spans="1:8" x14ac:dyDescent="0.25">
      <c r="A25" s="8">
        <f t="shared" si="0"/>
        <v>19</v>
      </c>
      <c r="B25" s="16" t="s">
        <v>12</v>
      </c>
      <c r="F25" s="39"/>
      <c r="G25" s="39"/>
    </row>
    <row r="26" spans="1:8" ht="50.1" customHeight="1" x14ac:dyDescent="0.25">
      <c r="A26" s="8">
        <f t="shared" si="0"/>
        <v>20</v>
      </c>
      <c r="F26" s="17" t="s">
        <v>7</v>
      </c>
      <c r="G26" s="17" t="s">
        <v>3</v>
      </c>
      <c r="H26" s="17" t="s">
        <v>4</v>
      </c>
    </row>
    <row r="27" spans="1:8" x14ac:dyDescent="0.25">
      <c r="A27" s="8">
        <f t="shared" si="0"/>
        <v>21</v>
      </c>
      <c r="B27" s="9" t="s">
        <v>23</v>
      </c>
      <c r="F27" s="18">
        <f>F19</f>
        <v>0.56399999999999995</v>
      </c>
      <c r="G27" s="18">
        <f>G19</f>
        <v>5.11E-2</v>
      </c>
      <c r="H27" s="18">
        <f>F27*G27</f>
        <v>2.8820399999999996E-2</v>
      </c>
    </row>
    <row r="28" spans="1:8" x14ac:dyDescent="0.25">
      <c r="A28" s="8">
        <f>A27+1</f>
        <v>22</v>
      </c>
      <c r="B28" s="9" t="s">
        <v>2</v>
      </c>
      <c r="F28" s="13">
        <f>F20</f>
        <v>0.436</v>
      </c>
      <c r="G28" s="20">
        <f>H28/F28</f>
        <v>7.6374495412844051E-2</v>
      </c>
      <c r="H28" s="13">
        <f>H29-H27</f>
        <v>3.3299280000000007E-2</v>
      </c>
    </row>
    <row r="29" spans="1:8" x14ac:dyDescent="0.25">
      <c r="A29" s="8">
        <f t="shared" si="0"/>
        <v>23</v>
      </c>
      <c r="B29" s="10" t="s">
        <v>5</v>
      </c>
      <c r="F29" s="14">
        <f>SUM(F27:F28)</f>
        <v>1</v>
      </c>
      <c r="G29" s="14"/>
      <c r="H29" s="14">
        <f>H15</f>
        <v>6.2119680000000004E-2</v>
      </c>
    </row>
    <row r="30" spans="1:8" x14ac:dyDescent="0.25">
      <c r="A30" s="8">
        <f t="shared" si="0"/>
        <v>24</v>
      </c>
    </row>
    <row r="31" spans="1:8" x14ac:dyDescent="0.25">
      <c r="A31" s="8">
        <f t="shared" si="0"/>
        <v>25</v>
      </c>
      <c r="B31" s="9" t="s">
        <v>24</v>
      </c>
      <c r="H31" s="20">
        <f>G28-G10</f>
        <v>-8.6255045871559549E-3</v>
      </c>
    </row>
    <row r="32" spans="1:8" x14ac:dyDescent="0.25">
      <c r="A32" s="8">
        <f t="shared" si="0"/>
        <v>26</v>
      </c>
      <c r="B32" s="10"/>
      <c r="G32" s="20"/>
    </row>
    <row r="33" spans="1:8" x14ac:dyDescent="0.25">
      <c r="A33" s="8">
        <f t="shared" si="0"/>
        <v>27</v>
      </c>
      <c r="B33" s="16" t="s">
        <v>13</v>
      </c>
      <c r="G33" s="20"/>
    </row>
    <row r="34" spans="1:8" x14ac:dyDescent="0.25">
      <c r="A34" s="8">
        <f t="shared" si="0"/>
        <v>28</v>
      </c>
      <c r="B34" s="9" t="s">
        <v>14</v>
      </c>
      <c r="H34" s="21">
        <f>H23</f>
        <v>-3.6862385321100033E-4</v>
      </c>
    </row>
    <row r="35" spans="1:8" x14ac:dyDescent="0.25">
      <c r="A35" s="8">
        <f t="shared" si="0"/>
        <v>29</v>
      </c>
      <c r="B35" s="9" t="s">
        <v>15</v>
      </c>
      <c r="H35" s="22">
        <f>H31</f>
        <v>-8.6255045871559549E-3</v>
      </c>
    </row>
    <row r="36" spans="1:8" x14ac:dyDescent="0.25">
      <c r="A36" s="8">
        <f t="shared" si="0"/>
        <v>30</v>
      </c>
      <c r="B36" s="10" t="s">
        <v>16</v>
      </c>
      <c r="H36" s="23">
        <f>H34-H35</f>
        <v>8.2568807339449546E-3</v>
      </c>
    </row>
    <row r="37" spans="1:8" x14ac:dyDescent="0.25">
      <c r="A37" s="8"/>
      <c r="B37" s="10"/>
      <c r="G37" s="20"/>
    </row>
    <row r="38" spans="1:8" x14ac:dyDescent="0.25">
      <c r="B38" s="30"/>
      <c r="C38" s="40"/>
      <c r="D38" s="40"/>
      <c r="E38" s="40"/>
      <c r="F38" s="41"/>
      <c r="G38" s="20"/>
    </row>
    <row r="39" spans="1:8" ht="18" x14ac:dyDescent="0.25">
      <c r="A39" s="31">
        <v>1</v>
      </c>
      <c r="B39" s="24" t="s">
        <v>22</v>
      </c>
      <c r="C39" s="41"/>
      <c r="D39" s="41"/>
      <c r="E39" s="41"/>
      <c r="F39" s="41"/>
      <c r="G39" s="20"/>
    </row>
    <row r="40" spans="1:8" ht="12.75" customHeight="1" x14ac:dyDescent="0.25">
      <c r="A40" s="31"/>
      <c r="B40" s="24"/>
    </row>
    <row r="41" spans="1:8" ht="12" customHeight="1" x14ac:dyDescent="0.25">
      <c r="A41" s="31"/>
      <c r="B41" s="9"/>
    </row>
    <row r="42" spans="1:8" ht="18" x14ac:dyDescent="0.25">
      <c r="A42" s="31"/>
    </row>
    <row r="43" spans="1:8" x14ac:dyDescent="0.25">
      <c r="A43" s="15"/>
      <c r="B43" s="32" t="s">
        <v>17</v>
      </c>
      <c r="C43" s="33"/>
      <c r="D43" s="33"/>
      <c r="E43" s="32"/>
      <c r="F43" s="33"/>
      <c r="G43" s="33"/>
      <c r="H43" s="34" t="s">
        <v>6</v>
      </c>
    </row>
    <row r="44" spans="1:8" ht="18" x14ac:dyDescent="0.25">
      <c r="A44" s="31"/>
    </row>
    <row r="45" spans="1:8" ht="18" x14ac:dyDescent="0.25">
      <c r="A45" s="31"/>
    </row>
    <row r="46" spans="1:8" ht="18" x14ac:dyDescent="0.25">
      <c r="A46" s="31"/>
    </row>
    <row r="47" spans="1:8" x14ac:dyDescent="0.25">
      <c r="A47" s="15"/>
    </row>
    <row r="48" spans="1:8" x14ac:dyDescent="0.25">
      <c r="A48" s="35"/>
    </row>
    <row r="49" spans="1:1" x14ac:dyDescent="0.25">
      <c r="A49" s="35"/>
    </row>
    <row r="50" spans="1:1" x14ac:dyDescent="0.25">
      <c r="A50" s="35"/>
    </row>
    <row r="51" spans="1:1" x14ac:dyDescent="0.25">
      <c r="A51" s="35"/>
    </row>
    <row r="52" spans="1:1" x14ac:dyDescent="0.25">
      <c r="A52" s="35"/>
    </row>
    <row r="53" spans="1:1" x14ac:dyDescent="0.25">
      <c r="A53" s="35"/>
    </row>
    <row r="54" spans="1:1" x14ac:dyDescent="0.25">
      <c r="A54" s="35"/>
    </row>
  </sheetData>
  <mergeCells count="4">
    <mergeCell ref="B3:H3"/>
    <mergeCell ref="B5:H5"/>
    <mergeCell ref="G7:H7"/>
    <mergeCell ref="B6:H6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0" ma:contentTypeDescription="Create a new document." ma:contentTypeScope="" ma:versionID="966d4fb3fedb444a9ae7849991608f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d1f383eb1768e28b49b409020042c1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EB9D2-4291-4E6B-8EE4-7FCC48F32A0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397E7E-4E9E-4019-BAFA-866F5C7540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411C2-C0D4-4D5D-B2D3-D82C4B1B1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Mugford, Chantelle</dc:creator>
  <cp:lastModifiedBy>Menchenton, Brian</cp:lastModifiedBy>
  <cp:lastPrinted>2023-11-24T19:11:03Z</cp:lastPrinted>
  <dcterms:created xsi:type="dcterms:W3CDTF">2023-11-21T18:47:12Z</dcterms:created>
  <dcterms:modified xsi:type="dcterms:W3CDTF">2023-12-15T03:21:56Z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